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ЦП" sheetId="2" r:id="rId1"/>
    <sheet name="Ранж. по цене (min)" sheetId="4" state="hidden" r:id="rId2"/>
    <sheet name="Лист1" sheetId="3" state="hidden" r:id="rId3"/>
  </sheets>
  <externalReferences>
    <externalReference r:id="rId4"/>
    <externalReference r:id="rId5"/>
  </externalReferences>
  <definedNames>
    <definedName name="_xlnm.Print_Area" localSheetId="0">ЦП!$A$1:$F$28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2" l="1"/>
  <c r="D18" i="2"/>
  <c r="D16" i="2"/>
  <c r="D17" i="2" s="1"/>
  <c r="D20" i="2" l="1"/>
  <c r="D21" i="2" s="1"/>
  <c r="J25" i="4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D22" i="2" l="1"/>
  <c r="L41" i="4"/>
  <c r="K41" i="4"/>
  <c r="J41" i="4"/>
  <c r="E43" i="4"/>
  <c r="J43" i="4" s="1"/>
  <c r="M43" i="4"/>
  <c r="D27" i="2" l="1"/>
  <c r="D25" i="2"/>
  <c r="L42" i="4"/>
  <c r="F48" i="4"/>
  <c r="L48" i="4" s="1"/>
  <c r="J42" i="4"/>
  <c r="K42" i="4"/>
  <c r="K43" i="4"/>
  <c r="L43" i="4"/>
  <c r="K48" i="4" l="1"/>
  <c r="K51" i="4" s="1"/>
  <c r="J48" i="4"/>
  <c r="J51" i="4" s="1"/>
  <c r="L51" i="4"/>
  <c r="K52" i="4" l="1"/>
  <c r="J52" i="4"/>
  <c r="L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<sst xmlns="http://schemas.openxmlformats.org/spreadsheetml/2006/main" count="105" uniqueCount="84">
  <si>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</si>
  <si>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</si>
  <si>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</si>
  <si>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</si>
  <si>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</si>
  <si>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</si>
  <si>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</si>
  <si>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</si>
  <si>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</si>
  <si>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</si>
  <si>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</si>
  <si>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</si>
  <si>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</si>
  <si>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</si>
  <si>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</si>
  <si>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</si>
  <si>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</si>
  <si>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</si>
  <si>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</si>
  <si>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</si>
  <si>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</si>
  <si>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</si>
  <si>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</si>
  <si>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</si>
  <si>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</si>
  <si>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</si>
  <si>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</si>
  <si>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</si>
  <si>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</si>
  <si>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</si>
  <si>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</si>
  <si>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</si>
  <si>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</si>
  <si>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</si>
  <si>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</si>
  <si>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</si>
  <si>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</si>
  <si>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</si>
  <si>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</si>
  <si>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</si>
  <si>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</si>
  <si>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</si>
  <si>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</si>
  <si>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</si>
  <si>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</si>
  <si>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</si>
  <si>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</si>
  <si>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</si>
  <si>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</si>
  <si>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</si>
  <si>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</si>
  <si>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</si>
  <si>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</si>
  <si>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</si>
  <si>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</si>
  <si>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</si>
  <si>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</si>
  <si>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</si>
  <si>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</si>
  <si>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</si>
  <si>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</si>
  <si>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Расположение рабочих мест (города)</t>
  </si>
  <si>
    <t>Предмет договора</t>
  </si>
  <si>
    <t xml:space="preserve">Заявка на участие в закупке </t>
  </si>
  <si>
    <t>Наименование участника закупки</t>
  </si>
  <si>
    <t>Ценовое предложение</t>
  </si>
  <si>
    <t>Система налогообложения участника закупки</t>
  </si>
  <si>
    <t>Заказчик</t>
  </si>
  <si>
    <t>Статья затрат</t>
  </si>
  <si>
    <t>%</t>
  </si>
  <si>
    <t>Сумма затрат в руб.</t>
  </si>
  <si>
    <t>Тарифная часть</t>
  </si>
  <si>
    <t>Вредные условия труда</t>
  </si>
  <si>
    <t>Доплата за работу в ночные часы</t>
  </si>
  <si>
    <t>Доплата за работу в праздничные дни</t>
  </si>
  <si>
    <t>Премия</t>
  </si>
  <si>
    <t>Итого</t>
  </si>
  <si>
    <t>Районное регулирование и северная надбавка</t>
  </si>
  <si>
    <t>Страховые взносы</t>
  </si>
  <si>
    <t>Накладные расходы от ФОТ без учета материалов</t>
  </si>
  <si>
    <t>Прибыль от себестоимости без учета материалов</t>
  </si>
  <si>
    <t>ФОТ</t>
  </si>
  <si>
    <t xml:space="preserve">30,2% от ФОТ </t>
  </si>
  <si>
    <t xml:space="preserve">Материалы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</si>
</sst>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Да&quot;;;&quot;Нет&quot;"/>
    <numFmt numFmtId="165" formatCode="&quot;Отсутствует&quot;;;&quot;Имеется&quot;"/>
    <numFmt numFmtId="166" formatCode="0.0"/>
    <numFmt numFmtId="167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64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49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 wrapText="1"/>
    </xf>
    <xf numFmtId="0" fontId="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vertical="center" wrapText="1"/>
    </xf>
    <xf numFmtId="0" fontId="8" fillId="4" borderId="0" xfId="0" applyFont="1" applyFill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center" vertical="center" wrapText="1"/>
    </xf>
    <xf numFmtId="49" fontId="11" fillId="4" borderId="35" xfId="0" applyNumberFormat="1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vertical="center" wrapText="1"/>
    </xf>
    <xf numFmtId="0" fontId="16" fillId="4" borderId="10" xfId="1" applyFont="1" applyFill="1" applyBorder="1" applyAlignment="1">
      <alignment horizontal="center" vertical="center" wrapText="1"/>
    </xf>
    <xf numFmtId="0" fontId="16" fillId="4" borderId="37" xfId="1" applyFont="1" applyFill="1" applyBorder="1" applyAlignment="1">
      <alignment vertical="center" wrapText="1"/>
    </xf>
    <xf numFmtId="0" fontId="17" fillId="4" borderId="38" xfId="1" applyFont="1" applyFill="1" applyBorder="1" applyAlignment="1">
      <alignment horizontal="center" vertical="center" wrapText="1"/>
    </xf>
    <xf numFmtId="0" fontId="17" fillId="4" borderId="39" xfId="1" applyFont="1" applyFill="1" applyBorder="1" applyAlignment="1">
      <alignment horizontal="center" vertical="center" wrapText="1"/>
    </xf>
    <xf numFmtId="0" fontId="17" fillId="4" borderId="1" xfId="1" applyFont="1" applyFill="1" applyBorder="1" applyAlignment="1">
      <alignment vertical="center" wrapText="1"/>
    </xf>
    <xf numFmtId="0" fontId="17" fillId="4" borderId="1" xfId="1" applyFont="1" applyFill="1" applyBorder="1" applyAlignment="1">
      <alignment horizontal="center" vertical="center" wrapText="1"/>
    </xf>
    <xf numFmtId="4" fontId="17" fillId="4" borderId="27" xfId="1" applyNumberFormat="1" applyFont="1" applyFill="1" applyBorder="1" applyAlignment="1">
      <alignment vertical="center" wrapText="1"/>
    </xf>
    <xf numFmtId="9" fontId="17" fillId="4" borderId="1" xfId="1" applyNumberFormat="1" applyFont="1" applyFill="1" applyBorder="1" applyAlignment="1">
      <alignment horizontal="center" vertical="center" wrapText="1"/>
    </xf>
    <xf numFmtId="9" fontId="17" fillId="0" borderId="1" xfId="1" applyNumberFormat="1" applyFont="1" applyFill="1" applyBorder="1" applyAlignment="1">
      <alignment horizontal="center" vertical="center" wrapText="1"/>
    </xf>
    <xf numFmtId="167" fontId="17" fillId="4" borderId="1" xfId="1" applyNumberFormat="1" applyFont="1" applyFill="1" applyBorder="1" applyAlignment="1">
      <alignment horizontal="center" vertical="center" wrapText="1"/>
    </xf>
    <xf numFmtId="0" fontId="16" fillId="4" borderId="1" xfId="1" applyFont="1" applyFill="1" applyBorder="1" applyAlignment="1">
      <alignment vertical="center" wrapText="1"/>
    </xf>
    <xf numFmtId="4" fontId="16" fillId="4" borderId="27" xfId="1" applyNumberFormat="1" applyFont="1" applyFill="1" applyBorder="1" applyAlignment="1">
      <alignment vertical="center" wrapText="1"/>
    </xf>
    <xf numFmtId="0" fontId="11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center" vertical="center" wrapText="1"/>
    </xf>
    <xf numFmtId="49" fontId="11" fillId="4" borderId="35" xfId="0" applyNumberFormat="1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left" vertical="center" wrapText="1"/>
    </xf>
    <xf numFmtId="49" fontId="11" fillId="4" borderId="35" xfId="0" applyNumberFormat="1" applyFont="1" applyFill="1" applyBorder="1" applyAlignment="1">
      <alignment horizontal="left" vertical="center" wrapText="1"/>
    </xf>
    <xf numFmtId="49" fontId="11" fillId="4" borderId="17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47;&#1072;&#1082;&#1072;&#1079;&#1095;&#1080;&#1082;&#1080;/1%20&#1060;&#1080;&#1083;&#1080;&#1072;&#1083;%20&#1048;&#1069;_&#1053;&#1048;&#1058;&#1069;&#1062;/0_2022/50%20&#1040;&#1055;%201502%20&#1075;&#1080;&#1076;&#1088;&#1086;&#1091;&#1073;&#1086;&#1088;&#1082;&#1072;%20&#1091;&#1089;&#1083;&#1091;&#1075;&#1080;%20&#1076;&#1086;&#1083;&#1075;&#1086;&#1089;&#1088;/1.1.%20&#1055;&#1088;&#1080;&#1083;&#1086;&#1078;&#1077;&#1085;&#1080;&#1103;%20&#1082;%20&#1079;&#1072;&#1103;&#1074;&#1082;&#1077;/1.1.1%20&#1054;&#1073;&#1086;&#1089;&#1085;&#1086;&#1074;&#1072;&#1085;&#1080;&#1077;%20&#1053;&#1052;&#1062;&#1044;/&#1056;&#1072;&#1089;&#1095;&#1077;&#1090;%20&#1089;&#1090;&#1086;&#1080;&#1084;&#1086;&#1089;&#1090;&#1080;%20&#1091;&#1089;&#1083;&#1091;&#1075;%20&#1087;&#1086;%20&#1075;&#1086;&#1076;&#1072;&#108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удоемкость 22-23"/>
      <sheetName val="Трудоемкость 23-24"/>
      <sheetName val="Трудоемкость 24-25"/>
      <sheetName val="Расчет численности 1"/>
      <sheetName val="Расчет численности 2"/>
      <sheetName val="Расчет численности 3"/>
      <sheetName val="Расчет стоимости услуг (2)"/>
      <sheetName val="Расчет стоимости услуг (3)"/>
      <sheetName val="Расчет начальной стоимости"/>
      <sheetName val="Лист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tabSelected="1" view="pageBreakPreview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2" sqref="A12"/>
      <selection pane="bottomRight" activeCell="B32" sqref="B32"/>
    </sheetView>
  </sheetViews>
  <sheetFormatPr defaultRowHeight="19.5" customHeight="1" x14ac:dyDescent="0.25"/>
  <cols>
    <col min="1" max="1" width="4.42578125" style="113" customWidth="1"/>
    <col min="2" max="2" width="51.7109375" style="113" customWidth="1"/>
    <col min="3" max="3" width="16.7109375" style="113" customWidth="1"/>
    <col min="4" max="4" width="21.85546875" style="113" customWidth="1"/>
    <col min="5" max="5" width="14.85546875" style="113" customWidth="1"/>
    <col min="6" max="6" width="14.5703125" style="113" customWidth="1"/>
    <col min="7" max="7" width="14.42578125" style="113" customWidth="1"/>
    <col min="8" max="9" width="6.85546875" style="112" customWidth="1"/>
    <col min="10" max="11" width="14.42578125" style="113" customWidth="1"/>
    <col min="12" max="13" width="7.5703125" style="112" customWidth="1"/>
    <col min="14" max="15" width="14.42578125" style="113" customWidth="1"/>
    <col min="16" max="17" width="7" style="112" customWidth="1"/>
    <col min="18" max="19" width="14.42578125" style="113" customWidth="1"/>
    <col min="20" max="21" width="7" style="112" customWidth="1"/>
    <col min="22" max="22" width="14.42578125" style="113" customWidth="1"/>
    <col min="23" max="23" width="9.5703125" style="119" hidden="1" customWidth="1"/>
    <col min="24" max="24" width="12.85546875" style="119" customWidth="1"/>
    <col min="25" max="25" width="9.140625" style="120"/>
    <col min="26" max="16384" width="9.140625" style="113"/>
  </cols>
  <sheetData>
    <row r="1" spans="1:29" ht="19.5" customHeight="1" x14ac:dyDescent="0.25">
      <c r="B1" s="140" t="s">
        <v>63</v>
      </c>
      <c r="C1" s="140"/>
      <c r="D1" s="112"/>
      <c r="E1" s="112"/>
      <c r="W1" s="113"/>
      <c r="X1" s="112"/>
      <c r="Y1" s="112"/>
      <c r="AA1" s="119"/>
      <c r="AB1" s="119"/>
      <c r="AC1" s="120"/>
    </row>
    <row r="2" spans="1:29" ht="19.5" customHeight="1" x14ac:dyDescent="0.25">
      <c r="B2" s="121" t="s">
        <v>65</v>
      </c>
      <c r="C2" s="121"/>
      <c r="D2" s="121"/>
      <c r="E2" s="121"/>
      <c r="W2" s="113"/>
      <c r="X2" s="112"/>
      <c r="Y2" s="112"/>
      <c r="AA2" s="119"/>
      <c r="AB2" s="119"/>
      <c r="AC2" s="120"/>
    </row>
    <row r="3" spans="1:29" ht="19.5" customHeight="1" x14ac:dyDescent="0.25">
      <c r="B3" s="114" t="s">
        <v>59</v>
      </c>
      <c r="C3" s="145"/>
      <c r="D3" s="147"/>
      <c r="E3" s="127"/>
      <c r="F3" s="115"/>
      <c r="W3" s="113"/>
      <c r="X3" s="112"/>
      <c r="Y3" s="112"/>
      <c r="AA3" s="119"/>
      <c r="AB3" s="119"/>
      <c r="AC3" s="120"/>
    </row>
    <row r="4" spans="1:29" ht="19.5" customHeight="1" x14ac:dyDescent="0.25">
      <c r="B4" s="114" t="s">
        <v>67</v>
      </c>
      <c r="C4" s="145"/>
      <c r="D4" s="146"/>
      <c r="E4" s="147"/>
      <c r="F4" s="115"/>
      <c r="W4" s="113"/>
      <c r="X4" s="112"/>
      <c r="Y4" s="112"/>
      <c r="AA4" s="119"/>
      <c r="AB4" s="119"/>
      <c r="AC4" s="120"/>
    </row>
    <row r="5" spans="1:29" ht="19.5" customHeight="1" x14ac:dyDescent="0.25">
      <c r="B5" s="114" t="s">
        <v>62</v>
      </c>
      <c r="C5" s="124"/>
      <c r="D5" s="125"/>
      <c r="E5" s="125"/>
      <c r="F5" s="125"/>
      <c r="W5" s="113"/>
      <c r="X5" s="112"/>
      <c r="Y5" s="112"/>
      <c r="AA5" s="119"/>
      <c r="AB5" s="119"/>
      <c r="AC5" s="120"/>
    </row>
    <row r="6" spans="1:29" ht="19.5" customHeight="1" x14ac:dyDescent="0.25">
      <c r="B6" s="114" t="s">
        <v>64</v>
      </c>
      <c r="C6" s="124"/>
      <c r="D6" s="125"/>
      <c r="E6" s="125"/>
      <c r="F6" s="125"/>
      <c r="W6" s="113"/>
      <c r="X6" s="112"/>
      <c r="Y6" s="112"/>
      <c r="AA6" s="119"/>
      <c r="AB6" s="119"/>
      <c r="AC6" s="120"/>
    </row>
    <row r="7" spans="1:29" ht="19.5" customHeight="1" x14ac:dyDescent="0.25">
      <c r="B7" s="122" t="s">
        <v>1</v>
      </c>
      <c r="C7" s="124"/>
      <c r="D7" s="126"/>
      <c r="E7" s="116"/>
      <c r="F7" s="116"/>
      <c r="W7" s="113"/>
      <c r="X7" s="112"/>
      <c r="Y7" s="112"/>
      <c r="AA7" s="119"/>
      <c r="AB7" s="119"/>
      <c r="AC7" s="120"/>
    </row>
    <row r="8" spans="1:29" ht="19.5" customHeight="1" x14ac:dyDescent="0.25">
      <c r="B8" s="114" t="s">
        <v>2</v>
      </c>
      <c r="C8" s="124"/>
      <c r="D8" s="126"/>
      <c r="E8" s="116"/>
      <c r="F8" s="116"/>
      <c r="W8" s="113"/>
      <c r="X8" s="112"/>
      <c r="Y8" s="112"/>
      <c r="AA8" s="119"/>
      <c r="AB8" s="119"/>
      <c r="AC8" s="120"/>
    </row>
    <row r="9" spans="1:29" ht="33" customHeight="1" x14ac:dyDescent="0.25">
      <c r="B9" s="114" t="s">
        <v>66</v>
      </c>
      <c r="C9" s="141"/>
      <c r="D9" s="141"/>
      <c r="E9" s="116"/>
      <c r="F9" s="116"/>
      <c r="W9" s="113"/>
      <c r="X9" s="112"/>
      <c r="Y9" s="112"/>
      <c r="AA9" s="119"/>
      <c r="AB9" s="119"/>
      <c r="AC9" s="120"/>
    </row>
    <row r="11" spans="1:29" ht="19.5" customHeight="1" x14ac:dyDescent="0.25">
      <c r="A11" s="112"/>
      <c r="B11" s="141" t="s">
        <v>61</v>
      </c>
      <c r="C11" s="142"/>
      <c r="D11" s="143"/>
      <c r="E11" s="143"/>
      <c r="F11" s="144"/>
      <c r="G11" s="112"/>
      <c r="J11" s="112"/>
      <c r="K11" s="112"/>
      <c r="N11" s="112"/>
      <c r="O11" s="112"/>
      <c r="R11" s="112"/>
      <c r="S11" s="112"/>
      <c r="V11" s="112"/>
      <c r="Z11" s="112"/>
    </row>
    <row r="12" spans="1:29" ht="19.5" customHeight="1" x14ac:dyDescent="0.25">
      <c r="A12" s="112"/>
      <c r="B12" s="141"/>
      <c r="C12" s="142"/>
      <c r="D12" s="143"/>
      <c r="E12" s="141"/>
      <c r="F12" s="141"/>
      <c r="G12" s="112"/>
      <c r="J12" s="112"/>
      <c r="K12" s="112"/>
      <c r="N12" s="112"/>
      <c r="O12" s="112"/>
      <c r="R12" s="112"/>
      <c r="S12" s="112"/>
      <c r="V12" s="112"/>
      <c r="Z12" s="112"/>
    </row>
    <row r="13" spans="1:29" ht="19.5" customHeight="1" thickBot="1" x14ac:dyDescent="0.3">
      <c r="B13" s="141"/>
      <c r="C13" s="123"/>
      <c r="D13" s="124"/>
      <c r="E13" s="141"/>
      <c r="F13" s="141"/>
      <c r="G13" s="112"/>
      <c r="J13" s="112"/>
      <c r="K13" s="112"/>
      <c r="N13" s="112"/>
      <c r="O13" s="112"/>
      <c r="R13" s="112"/>
      <c r="S13" s="112"/>
      <c r="V13" s="112"/>
      <c r="Z13" s="112"/>
    </row>
    <row r="14" spans="1:29" ht="19.5" customHeight="1" x14ac:dyDescent="0.25">
      <c r="A14" s="112"/>
      <c r="B14" s="128" t="s">
        <v>68</v>
      </c>
      <c r="C14" s="128" t="s">
        <v>69</v>
      </c>
      <c r="D14" s="129" t="s">
        <v>70</v>
      </c>
      <c r="E14" s="117"/>
      <c r="F14" s="117"/>
      <c r="G14" s="112"/>
      <c r="J14" s="112"/>
      <c r="K14" s="112"/>
      <c r="N14" s="112"/>
      <c r="O14" s="112"/>
      <c r="R14" s="112"/>
      <c r="S14" s="112"/>
      <c r="V14" s="112"/>
      <c r="Z14" s="112"/>
    </row>
    <row r="15" spans="1:29" ht="19.5" customHeight="1" x14ac:dyDescent="0.25">
      <c r="B15" s="130"/>
      <c r="C15" s="130"/>
      <c r="D15" s="131"/>
      <c r="E15" s="117"/>
      <c r="F15" s="117"/>
      <c r="G15" s="112"/>
      <c r="J15" s="112"/>
      <c r="K15" s="112"/>
      <c r="N15" s="112"/>
      <c r="O15" s="112"/>
      <c r="R15" s="112"/>
      <c r="S15" s="112"/>
      <c r="V15" s="112"/>
      <c r="Z15" s="112"/>
    </row>
    <row r="16" spans="1:29" ht="19.5" hidden="1" customHeight="1" x14ac:dyDescent="0.25">
      <c r="A16" s="112"/>
      <c r="B16" s="132" t="s">
        <v>71</v>
      </c>
      <c r="C16" s="133"/>
      <c r="D16" s="134">
        <f>'[1]Расчет численности 1'!I26</f>
        <v>0</v>
      </c>
      <c r="E16" s="117"/>
      <c r="F16" s="117"/>
      <c r="G16" s="112"/>
      <c r="J16" s="112"/>
      <c r="K16" s="112"/>
      <c r="N16" s="112"/>
      <c r="O16" s="112"/>
      <c r="R16" s="112"/>
      <c r="S16" s="112"/>
      <c r="V16" s="112"/>
      <c r="Z16" s="112"/>
    </row>
    <row r="17" spans="1:26" ht="19.5" hidden="1" customHeight="1" x14ac:dyDescent="0.25">
      <c r="A17" s="112"/>
      <c r="B17" s="132" t="s">
        <v>72</v>
      </c>
      <c r="C17" s="135">
        <v>0.06</v>
      </c>
      <c r="D17" s="134">
        <f>ROUNDUP(D16*$C17,0)</f>
        <v>0</v>
      </c>
      <c r="E17" s="117"/>
      <c r="F17" s="117"/>
      <c r="G17" s="112"/>
      <c r="J17" s="112"/>
      <c r="K17" s="112"/>
      <c r="N17" s="112"/>
      <c r="O17" s="112"/>
      <c r="R17" s="112"/>
      <c r="S17" s="112"/>
      <c r="V17" s="112"/>
      <c r="Z17" s="112"/>
    </row>
    <row r="18" spans="1:26" ht="19.5" hidden="1" customHeight="1" x14ac:dyDescent="0.25">
      <c r="A18" s="112"/>
      <c r="B18" s="132" t="s">
        <v>73</v>
      </c>
      <c r="C18" s="136">
        <v>0.6</v>
      </c>
      <c r="D18" s="134">
        <f>ROUNDUP('[1]Трудоемкость 22-23'!F36*'[1]Расчет численности 1'!K24*0.6,0)</f>
        <v>0</v>
      </c>
      <c r="E18" s="117"/>
      <c r="F18" s="117"/>
      <c r="G18" s="112"/>
      <c r="J18" s="112"/>
      <c r="K18" s="112"/>
      <c r="N18" s="112"/>
      <c r="O18" s="112"/>
      <c r="R18" s="112"/>
      <c r="S18" s="112"/>
      <c r="V18" s="112"/>
      <c r="Z18" s="112"/>
    </row>
    <row r="19" spans="1:26" ht="19.5" hidden="1" customHeight="1" x14ac:dyDescent="0.25">
      <c r="A19" s="112"/>
      <c r="B19" s="132" t="s">
        <v>74</v>
      </c>
      <c r="C19" s="136"/>
      <c r="D19" s="134">
        <f>ROUNDUP('[1]Трудоемкость 22-23'!F53*'[1]Расчет численности 1'!K24,0)</f>
        <v>0</v>
      </c>
      <c r="E19" s="117"/>
      <c r="F19" s="117"/>
      <c r="G19" s="112"/>
      <c r="J19" s="112"/>
      <c r="K19" s="112"/>
      <c r="N19" s="112"/>
      <c r="O19" s="112"/>
      <c r="R19" s="112"/>
      <c r="S19" s="112"/>
      <c r="V19" s="112"/>
      <c r="Z19" s="112"/>
    </row>
    <row r="20" spans="1:26" ht="19.5" hidden="1" customHeight="1" x14ac:dyDescent="0.25">
      <c r="B20" s="132" t="s">
        <v>75</v>
      </c>
      <c r="C20" s="135">
        <v>0.25</v>
      </c>
      <c r="D20" s="134">
        <f>ROUND((D16+D17+D18+D19)*C20,0)</f>
        <v>0</v>
      </c>
      <c r="E20" s="118"/>
      <c r="F20" s="118"/>
    </row>
    <row r="21" spans="1:26" ht="19.5" hidden="1" customHeight="1" x14ac:dyDescent="0.25">
      <c r="B21" s="132" t="s">
        <v>76</v>
      </c>
      <c r="C21" s="135"/>
      <c r="D21" s="134">
        <f>SUM(D16:D20)</f>
        <v>0</v>
      </c>
    </row>
    <row r="22" spans="1:26" ht="19.5" hidden="1" customHeight="1" x14ac:dyDescent="0.25">
      <c r="B22" s="132" t="s">
        <v>77</v>
      </c>
      <c r="C22" s="135">
        <v>0.6</v>
      </c>
      <c r="D22" s="134">
        <f>ROUND(D21*C22,0)</f>
        <v>0</v>
      </c>
    </row>
    <row r="23" spans="1:26" ht="19.5" customHeight="1" x14ac:dyDescent="0.25">
      <c r="B23" s="132" t="s">
        <v>81</v>
      </c>
      <c r="C23" s="135"/>
      <c r="D23" s="134"/>
    </row>
    <row r="24" spans="1:26" ht="19.5" customHeight="1" x14ac:dyDescent="0.25">
      <c r="B24" s="132" t="s">
        <v>78</v>
      </c>
      <c r="C24" s="137" t="s">
        <v>82</v>
      </c>
      <c r="D24" s="134"/>
    </row>
    <row r="25" spans="1:26" ht="19.5" customHeight="1" x14ac:dyDescent="0.25">
      <c r="B25" s="132" t="s">
        <v>79</v>
      </c>
      <c r="C25" s="135">
        <v>0.12</v>
      </c>
      <c r="D25" s="134">
        <f>ROUND(D23*C25,0)</f>
        <v>0</v>
      </c>
    </row>
    <row r="26" spans="1:26" ht="19.5" customHeight="1" x14ac:dyDescent="0.25">
      <c r="B26" s="132" t="s">
        <v>80</v>
      </c>
      <c r="C26" s="135"/>
      <c r="D26" s="134"/>
    </row>
    <row r="27" spans="1:26" ht="19.5" customHeight="1" x14ac:dyDescent="0.25">
      <c r="B27" s="132" t="s">
        <v>83</v>
      </c>
      <c r="C27" s="135"/>
      <c r="D27" s="134">
        <f>ROUND(C27*D23,0)</f>
        <v>0</v>
      </c>
    </row>
    <row r="28" spans="1:26" ht="19.5" customHeight="1" x14ac:dyDescent="0.25">
      <c r="B28" s="138"/>
      <c r="C28" s="133"/>
      <c r="D28" s="139"/>
    </row>
  </sheetData>
  <mergeCells count="9">
    <mergeCell ref="B1:C1"/>
    <mergeCell ref="B11:B13"/>
    <mergeCell ref="C11:F11"/>
    <mergeCell ref="C12:D12"/>
    <mergeCell ref="F12:F13"/>
    <mergeCell ref="E12:E13"/>
    <mergeCell ref="C9:D9"/>
    <mergeCell ref="C4:E4"/>
    <mergeCell ref="C3:D3"/>
  </mergeCells>
  <dataValidations count="2">
    <dataValidation allowBlank="1" showInputMessage="1" showErrorMessage="1" prompt="Заполняется автоматически из данных, указанных во вкладке «8. Ценовое предложение»" sqref="D8"/>
    <dataValidation type="list" allowBlank="1" showInputMessage="1" showErrorMessage="1" prompt="Выбрать из списка." sqref="C9:D9">
      <formula1>"ОСНО,УСН,НПД"</formula1>
    </dataValidation>
  </dataValidations>
  <pageMargins left="0.25" right="0.25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 x14ac:dyDescent="0.2"/>
  <cols>
    <col min="1" max="1" width="5.42578125" style="2" customWidth="1"/>
    <col min="2" max="2" width="36" style="2" customWidth="1"/>
    <col min="3" max="3" width="26.140625" style="2" customWidth="1"/>
    <col min="4" max="4" width="6.5703125" style="2" customWidth="1"/>
    <col min="5" max="6" width="15.28515625" style="2" customWidth="1"/>
    <col min="7" max="9" width="14.28515625" style="2" customWidth="1"/>
    <col min="10" max="12" width="9.140625" style="2"/>
    <col min="13" max="13" width="20.42578125" style="2" bestFit="1" customWidth="1"/>
    <col min="14" max="16384" width="9.140625" style="2"/>
  </cols>
  <sheetData>
    <row r="1" spans="1:11" ht="22.5" hidden="1" customHeight="1" x14ac:dyDescent="0.2">
      <c r="B1" s="160" t="s">
        <v>60</v>
      </c>
      <c r="C1" s="160"/>
      <c r="D1" s="160"/>
      <c r="E1" s="160"/>
      <c r="F1" s="160"/>
      <c r="G1" s="160"/>
      <c r="H1" s="160"/>
      <c r="I1" s="160"/>
    </row>
    <row r="2" spans="1:11" ht="22.5" hidden="1" customHeight="1" x14ac:dyDescent="0.2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2">
      <c r="B3" s="103" t="s">
        <v>58</v>
      </c>
      <c r="C3" s="161"/>
      <c r="D3" s="161"/>
      <c r="E3" s="161"/>
      <c r="F3" s="161"/>
      <c r="G3" s="107"/>
      <c r="H3" s="107"/>
      <c r="I3" s="107"/>
    </row>
    <row r="4" spans="1:11" ht="15.75" hidden="1" x14ac:dyDescent="0.2">
      <c r="B4" s="162" t="s">
        <v>57</v>
      </c>
      <c r="C4" s="161"/>
      <c r="D4" s="161"/>
      <c r="E4" s="161"/>
      <c r="F4" s="161"/>
      <c r="G4" s="101"/>
      <c r="H4" s="101"/>
      <c r="I4" s="101"/>
      <c r="J4" s="101"/>
      <c r="K4" s="109"/>
    </row>
    <row r="5" spans="1:11" ht="15.75" hidden="1" x14ac:dyDescent="0.2">
      <c r="B5" s="162"/>
      <c r="C5" s="161"/>
      <c r="D5" s="161"/>
      <c r="E5" s="161"/>
      <c r="F5" s="161"/>
      <c r="G5" s="101"/>
      <c r="H5" s="101"/>
      <c r="I5" s="101"/>
      <c r="J5" s="101"/>
      <c r="K5" s="109"/>
    </row>
    <row r="6" spans="1:11" ht="15.75" hidden="1" x14ac:dyDescent="0.2">
      <c r="B6" s="162"/>
      <c r="C6" s="161"/>
      <c r="D6" s="161"/>
      <c r="E6" s="161"/>
      <c r="F6" s="161"/>
      <c r="G6" s="101"/>
      <c r="H6" s="101"/>
      <c r="I6" s="101"/>
      <c r="J6" s="101"/>
      <c r="K6" s="109"/>
    </row>
    <row r="7" spans="1:11" ht="15.75" hidden="1" x14ac:dyDescent="0.2">
      <c r="B7" s="162"/>
      <c r="C7" s="161"/>
      <c r="D7" s="161"/>
      <c r="E7" s="161"/>
      <c r="F7" s="161"/>
      <c r="G7" s="101"/>
      <c r="H7" s="101"/>
      <c r="I7" s="101"/>
      <c r="J7" s="101"/>
      <c r="K7" s="109"/>
    </row>
    <row r="8" spans="1:11" ht="33.75" hidden="1" customHeight="1" x14ac:dyDescent="0.2">
      <c r="B8" s="103" t="s">
        <v>56</v>
      </c>
      <c r="C8" s="161"/>
      <c r="D8" s="161"/>
      <c r="E8" s="161"/>
      <c r="F8" s="161"/>
      <c r="G8" s="107"/>
      <c r="H8" s="107"/>
      <c r="I8" s="107"/>
    </row>
    <row r="9" spans="1:11" ht="15.75" hidden="1" x14ac:dyDescent="0.2">
      <c r="A9" s="154" t="s">
        <v>55</v>
      </c>
      <c r="B9" s="154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25">
      <c r="B10" s="103" t="s">
        <v>53</v>
      </c>
      <c r="C10" s="106">
        <v>150000</v>
      </c>
      <c r="D10" s="148" t="s">
        <v>48</v>
      </c>
      <c r="E10" s="148"/>
      <c r="F10" s="148"/>
      <c r="G10" s="104"/>
      <c r="H10" s="104"/>
      <c r="I10" s="104"/>
    </row>
    <row r="11" spans="1:11" ht="15.75" hidden="1" x14ac:dyDescent="0.25">
      <c r="B11" s="103" t="s">
        <v>52</v>
      </c>
      <c r="C11" s="105"/>
      <c r="D11" s="148" t="s">
        <v>48</v>
      </c>
      <c r="E11" s="148"/>
      <c r="F11" s="148"/>
      <c r="G11" s="104"/>
      <c r="H11" s="104"/>
      <c r="I11" s="104"/>
    </row>
    <row r="12" spans="1:11" ht="15.75" hidden="1" x14ac:dyDescent="0.25">
      <c r="B12" s="103" t="s">
        <v>51</v>
      </c>
      <c r="C12" s="105"/>
      <c r="D12" s="148" t="s">
        <v>48</v>
      </c>
      <c r="E12" s="148"/>
      <c r="F12" s="148"/>
      <c r="G12" s="104"/>
      <c r="H12" s="104"/>
      <c r="I12" s="104"/>
    </row>
    <row r="13" spans="1:11" ht="15.75" hidden="1" x14ac:dyDescent="0.25">
      <c r="B13" s="103" t="s">
        <v>50</v>
      </c>
      <c r="C13" s="105"/>
      <c r="D13" s="148" t="s">
        <v>48</v>
      </c>
      <c r="E13" s="148"/>
      <c r="F13" s="148"/>
      <c r="G13" s="104"/>
      <c r="H13" s="104"/>
      <c r="I13" s="104"/>
    </row>
    <row r="14" spans="1:11" ht="15.75" hidden="1" x14ac:dyDescent="0.25">
      <c r="B14" s="103" t="s">
        <v>49</v>
      </c>
      <c r="C14" s="105"/>
      <c r="D14" s="148" t="s">
        <v>48</v>
      </c>
      <c r="E14" s="148"/>
      <c r="F14" s="148"/>
      <c r="G14" s="104"/>
      <c r="H14" s="104"/>
      <c r="I14" s="104"/>
    </row>
    <row r="15" spans="1:11" ht="35.25" hidden="1" customHeight="1" x14ac:dyDescent="0.2">
      <c r="B15" s="103" t="s">
        <v>47</v>
      </c>
      <c r="C15" s="163"/>
      <c r="D15" s="163"/>
      <c r="E15" s="163"/>
      <c r="F15" s="163"/>
      <c r="G15" s="101"/>
      <c r="H15" s="101"/>
      <c r="I15" s="101"/>
    </row>
    <row r="16" spans="1:11" ht="15.75" hidden="1" x14ac:dyDescent="0.2">
      <c r="A16" s="154" t="s">
        <v>54</v>
      </c>
      <c r="B16" s="154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25">
      <c r="B17" s="103" t="s">
        <v>53</v>
      </c>
      <c r="C17" s="106">
        <v>10000000</v>
      </c>
      <c r="D17" s="148" t="s">
        <v>48</v>
      </c>
      <c r="E17" s="148"/>
      <c r="F17" s="148"/>
      <c r="G17" s="104"/>
      <c r="H17" s="104"/>
      <c r="I17" s="104"/>
    </row>
    <row r="18" spans="1:13" ht="15.75" hidden="1" x14ac:dyDescent="0.25">
      <c r="B18" s="103" t="s">
        <v>52</v>
      </c>
      <c r="C18" s="105"/>
      <c r="D18" s="148" t="s">
        <v>48</v>
      </c>
      <c r="E18" s="148"/>
      <c r="F18" s="148"/>
      <c r="G18" s="104"/>
      <c r="H18" s="104"/>
      <c r="I18" s="104"/>
    </row>
    <row r="19" spans="1:13" ht="15.75" hidden="1" x14ac:dyDescent="0.25">
      <c r="B19" s="103" t="s">
        <v>51</v>
      </c>
      <c r="C19" s="105"/>
      <c r="D19" s="148" t="s">
        <v>48</v>
      </c>
      <c r="E19" s="148"/>
      <c r="F19" s="148"/>
      <c r="G19" s="104"/>
      <c r="H19" s="104"/>
      <c r="I19" s="104"/>
    </row>
    <row r="20" spans="1:13" ht="15.75" hidden="1" x14ac:dyDescent="0.25">
      <c r="B20" s="103" t="s">
        <v>50</v>
      </c>
      <c r="C20" s="105"/>
      <c r="D20" s="148" t="s">
        <v>48</v>
      </c>
      <c r="E20" s="148"/>
      <c r="F20" s="148"/>
      <c r="G20" s="104"/>
      <c r="H20" s="104"/>
      <c r="I20" s="104"/>
    </row>
    <row r="21" spans="1:13" ht="15.75" hidden="1" x14ac:dyDescent="0.25">
      <c r="B21" s="103" t="s">
        <v>49</v>
      </c>
      <c r="C21" s="105"/>
      <c r="D21" s="148" t="s">
        <v>48</v>
      </c>
      <c r="E21" s="148"/>
      <c r="F21" s="148"/>
      <c r="G21" s="104"/>
      <c r="H21" s="104"/>
      <c r="I21" s="104"/>
    </row>
    <row r="22" spans="1:13" ht="35.25" hidden="1" customHeight="1" x14ac:dyDescent="0.2">
      <c r="B22" s="103" t="s">
        <v>47</v>
      </c>
      <c r="C22" s="163"/>
      <c r="D22" s="163"/>
      <c r="E22" s="163"/>
      <c r="F22" s="163"/>
      <c r="G22" s="101"/>
      <c r="H22" s="101"/>
      <c r="I22" s="101"/>
    </row>
    <row r="23" spans="1:13" ht="19.5" thickBot="1" x14ac:dyDescent="0.25">
      <c r="A23" s="159" t="s">
        <v>46</v>
      </c>
      <c r="B23" s="159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2">
      <c r="A24" s="149" t="s">
        <v>45</v>
      </c>
      <c r="B24" s="150"/>
      <c r="C24" s="151"/>
      <c r="D24" s="152" t="s">
        <v>44</v>
      </c>
      <c r="E24" s="150"/>
      <c r="F24" s="153"/>
      <c r="G24" s="155" t="s">
        <v>43</v>
      </c>
      <c r="H24" s="156"/>
      <c r="I24" s="156"/>
      <c r="J24" s="157" t="s">
        <v>42</v>
      </c>
      <c r="K24" s="158"/>
      <c r="L24" s="158"/>
      <c r="M24" s="100" t="s">
        <v>41</v>
      </c>
    </row>
    <row r="25" spans="1:13" ht="55.5" customHeight="1" thickBot="1" x14ac:dyDescent="0.2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2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2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2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2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2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2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2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2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2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2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2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2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2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2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2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2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2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2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2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'[2]Оцен. фин. сост.'!F6</f>
        <v>1</v>
      </c>
      <c r="H44" s="39">
        <f>'[2]Оцен. фин. сост.'!G6</f>
        <v>0.5</v>
      </c>
      <c r="I44" s="39">
        <f>'[2]Оцен.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2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2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2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2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2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2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2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2"/>
  </sheetData>
  <mergeCells count="24"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  <mergeCell ref="D21:F21"/>
    <mergeCell ref="A24:C24"/>
    <mergeCell ref="D24:F24"/>
    <mergeCell ref="A9:B9"/>
    <mergeCell ref="A16:B16"/>
    <mergeCell ref="D17:F17"/>
    <mergeCell ref="D13:F13"/>
    <mergeCell ref="D14:F14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ЦП</vt:lpstr>
      <vt:lpstr>Ранж. по цене (min)</vt:lpstr>
      <vt:lpstr>Лист1</vt:lpstr>
      <vt:lpstr>ЦП!Область_печати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2022-11-23T05:10:32Z</dcterms:modified>
</cp:coreProperties>
</file>